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<sst xmlns="http://schemas.openxmlformats.org/spreadsheetml/2006/main" count="51" uniqueCount="51">
  <si>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</si>
  <si>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</si>
  <si>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</si>
  <si>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</si>
  <si>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</si>
  <si>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</si>
  <si>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</si>
  <si>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</si>
  <si>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</si>
  <si>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</si>
  <si>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</si>
  <si>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</si>
  <si>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</si>
  <si>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</si>
  <si>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</si>
  <si>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</si>
  <si>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</si>
  <si>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</si>
  <si>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</si>
  <si>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</si>
  <si>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</si>
  <si>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</si>
  <si>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</si>
  <si>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</si>
  <si>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</si>
  <si>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</si>
  <si>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</si>
  <si>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</si>
  <si>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</si>
  <si>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</si>
  <si>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</si>
  <si>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</si>
  <si>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</si>
  <si>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</si>
  <si>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</si>
  <si>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</si>
  <si>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</si>
  <si>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</si>
  <si>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</si>
  <si>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</si>
  <si>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</si>
  <si>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</si>
  <si>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</si>
  <si>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</si>
  <si>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</si>
  <si>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</si>
  <si>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</si>
  <si>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</si>
  <si>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</si>
  <si>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</si>
  <si>
    <t xml:space="preserve">                    ACTUALIZADO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</si>
</sst>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18494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4351496"/>
        <c:axId val="404352280"/>
        <c:axId val="0"/>
      </c:bar3DChart>
      <c:catAx>
        <c:axId val="404351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352280"/>
        <c:crosses val="autoZero"/>
        <c:auto val="1"/>
        <c:lblAlgn val="ctr"/>
        <c:lblOffset val="100"/>
        <c:noMultiLvlLbl val="0"/>
      </c:catAx>
      <c:valAx>
        <c:axId val="404352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4351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0.67959668058418954</c:v>
                </c:pt>
                <c:pt idx="2">
                  <c:v>0.32040331941581052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1.2587412587412587E-6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2.9360139860139858E-4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1.6825174825174825E-4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9.7237762237762238E-5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8.6293706293706296E-5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4350712"/>
        <c:axId val="424727656"/>
        <c:axId val="0"/>
      </c:bar3DChart>
      <c:catAx>
        <c:axId val="404350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727656"/>
        <c:crosses val="autoZero"/>
        <c:auto val="1"/>
        <c:lblAlgn val="ctr"/>
        <c:lblOffset val="100"/>
        <c:noMultiLvlLbl val="0"/>
      </c:catAx>
      <c:valAx>
        <c:axId val="4247276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435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36</c:v>
                </c:pt>
                <c:pt idx="1">
                  <c:v>18458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36</c:v>
                </c:pt>
                <c:pt idx="1">
                  <c:v>18458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99.81%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0.19%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492568" y="5380449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99.79%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0.19%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0" zoomScale="80" zoomScaleNormal="80" workbookViewId="0">
      <selection activeCell="B3" sqref="B3:L3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1"/>
      <c r="N2" s="31"/>
    </row>
    <row r="3" spans="2:18" ht="18" x14ac:dyDescent="0.25"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  <c r="N3" s="32"/>
    </row>
    <row r="4" spans="2:18" ht="23.25" x14ac:dyDescent="0.35"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81" t="s">
        <v>2</v>
      </c>
      <c r="C7" s="78"/>
      <c r="D7" s="2"/>
      <c r="E7" s="81" t="s">
        <v>49</v>
      </c>
      <c r="F7" s="78"/>
      <c r="G7" s="2"/>
      <c r="H7" s="77" t="s">
        <v>34</v>
      </c>
      <c r="I7" s="78"/>
      <c r="K7" s="77" t="s">
        <v>19</v>
      </c>
      <c r="L7" s="78"/>
    </row>
    <row r="8" spans="2:18" ht="29.25" customHeight="1" x14ac:dyDescent="0.25">
      <c r="B8" s="70" t="s">
        <v>29</v>
      </c>
      <c r="C8" s="85" t="s">
        <v>30</v>
      </c>
      <c r="D8" s="2"/>
      <c r="E8" s="70" t="s">
        <v>3</v>
      </c>
      <c r="F8" s="82">
        <v>57721</v>
      </c>
      <c r="G8" s="2"/>
      <c r="H8" s="70" t="s">
        <v>6</v>
      </c>
      <c r="I8" s="67">
        <f>100%-I10</f>
        <v>0.67959668058418954</v>
      </c>
      <c r="K8" s="93" t="s">
        <v>20</v>
      </c>
      <c r="L8" s="95" t="s">
        <v>21</v>
      </c>
      <c r="P8" s="3"/>
      <c r="Q8" s="11"/>
    </row>
    <row r="9" spans="2:18" ht="29.25" customHeight="1" x14ac:dyDescent="0.25">
      <c r="B9" s="71"/>
      <c r="C9" s="89"/>
      <c r="D9" s="2"/>
      <c r="E9" s="71"/>
      <c r="F9" s="88"/>
      <c r="G9" s="2"/>
      <c r="H9" s="71"/>
      <c r="I9" s="72"/>
      <c r="K9" s="94"/>
      <c r="L9" s="96"/>
      <c r="P9" s="44"/>
    </row>
    <row r="10" spans="2:18" ht="29.25" customHeight="1" x14ac:dyDescent="0.25">
      <c r="B10" s="70" t="s">
        <v>31</v>
      </c>
      <c r="C10" s="85" t="s">
        <v>4</v>
      </c>
      <c r="D10" s="2"/>
      <c r="E10" s="70" t="s">
        <v>0</v>
      </c>
      <c r="F10" s="82">
        <v>18494</v>
      </c>
      <c r="G10" s="2"/>
      <c r="H10" s="70" t="s">
        <v>5</v>
      </c>
      <c r="I10" s="67">
        <f>+F10/F8</f>
        <v>0.32040331941581052</v>
      </c>
      <c r="K10" s="97">
        <v>239</v>
      </c>
      <c r="L10" s="100">
        <f>+F8</f>
        <v>57721</v>
      </c>
      <c r="P10" s="44"/>
      <c r="Q10" s="90"/>
      <c r="R10" s="91"/>
    </row>
    <row r="11" spans="2:18" ht="29.25" customHeight="1" x14ac:dyDescent="0.25">
      <c r="B11" s="79"/>
      <c r="C11" s="86"/>
      <c r="D11" s="2"/>
      <c r="E11" s="79"/>
      <c r="F11" s="83"/>
      <c r="G11" s="2"/>
      <c r="H11" s="79"/>
      <c r="I11" s="68"/>
      <c r="K11" s="98"/>
      <c r="L11" s="101"/>
      <c r="P11" s="44"/>
      <c r="Q11" s="90"/>
      <c r="R11" s="91"/>
    </row>
    <row r="12" spans="2:18" ht="29.25" customHeight="1" thickBot="1" x14ac:dyDescent="0.3">
      <c r="B12" s="80"/>
      <c r="C12" s="87"/>
      <c r="D12" s="2"/>
      <c r="E12" s="80"/>
      <c r="F12" s="84"/>
      <c r="G12" s="2"/>
      <c r="H12" s="80"/>
      <c r="I12" s="69"/>
      <c r="K12" s="99"/>
      <c r="L12" s="102"/>
      <c r="O12" s="44"/>
      <c r="P12" s="44"/>
      <c r="Q12" s="90"/>
      <c r="R12" s="9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105" t="s">
        <v>42</v>
      </c>
      <c r="C14" s="106"/>
      <c r="D14" s="2"/>
      <c r="E14" s="6"/>
      <c r="F14" s="7"/>
      <c r="G14" s="2"/>
      <c r="H14" s="4"/>
      <c r="I14" s="10"/>
      <c r="K14" s="77" t="s">
        <v>33</v>
      </c>
      <c r="L14" s="78"/>
      <c r="P14" s="44"/>
    </row>
    <row r="15" spans="2:18" ht="32.25" customHeight="1" x14ac:dyDescent="0.25">
      <c r="B15" s="51" t="s">
        <v>40</v>
      </c>
      <c r="C15" s="52">
        <v>36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18458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73"/>
      <c r="F18" s="74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75"/>
      <c r="F19" s="76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107"/>
      <c r="C21" s="107"/>
      <c r="E21" s="103" t="s">
        <v>18</v>
      </c>
      <c r="F21" s="104"/>
      <c r="G21" s="104"/>
      <c r="H21" s="104"/>
      <c r="I21" s="104"/>
      <c r="J21" s="104"/>
      <c r="K21" s="104"/>
      <c r="L21" s="104"/>
    </row>
    <row r="22" spans="2:16" ht="51.75" customHeight="1" x14ac:dyDescent="0.25">
      <c r="B22" s="107"/>
      <c r="C22" s="107"/>
      <c r="E22" s="108" t="s">
        <v>32</v>
      </c>
      <c r="F22" s="109"/>
      <c r="G22" s="110"/>
      <c r="H22" s="37">
        <v>36</v>
      </c>
      <c r="I22" s="38">
        <f>+H22/28600000</f>
        <v>1.2587412587412587E-6</v>
      </c>
      <c r="J22" s="26"/>
      <c r="K22" s="26"/>
      <c r="L22" s="27"/>
    </row>
    <row r="23" spans="2:16" ht="51.75" customHeight="1" x14ac:dyDescent="0.25">
      <c r="B23" s="107"/>
      <c r="C23" s="107"/>
      <c r="E23" s="111" t="s">
        <v>25</v>
      </c>
      <c r="F23" s="112"/>
      <c r="G23" s="113"/>
      <c r="H23" s="39">
        <v>8397</v>
      </c>
      <c r="I23" s="40">
        <f>+H23/28600000</f>
        <v>2.9360139860139858E-4</v>
      </c>
      <c r="J23" s="25"/>
      <c r="K23" s="25"/>
      <c r="L23" s="28"/>
    </row>
    <row r="24" spans="2:16" ht="51.75" customHeight="1" x14ac:dyDescent="0.25">
      <c r="B24" s="107"/>
      <c r="C24" s="107"/>
      <c r="E24" s="111" t="s">
        <v>26</v>
      </c>
      <c r="F24" s="112"/>
      <c r="G24" s="113"/>
      <c r="H24" s="39">
        <v>4812</v>
      </c>
      <c r="I24" s="40">
        <f t="shared" ref="I24:I26" si="0">+H24/28600000</f>
        <v>1.6825174825174825E-4</v>
      </c>
      <c r="J24" s="25"/>
      <c r="K24" s="25"/>
      <c r="L24" s="28"/>
    </row>
    <row r="25" spans="2:16" ht="51.75" customHeight="1" x14ac:dyDescent="0.25">
      <c r="B25" s="107"/>
      <c r="C25" s="107"/>
      <c r="E25" s="111" t="s">
        <v>27</v>
      </c>
      <c r="F25" s="112"/>
      <c r="G25" s="113"/>
      <c r="H25" s="39">
        <v>2781</v>
      </c>
      <c r="I25" s="40">
        <f t="shared" si="0"/>
        <v>9.7237762237762238E-5</v>
      </c>
      <c r="J25" s="25"/>
      <c r="K25" s="25"/>
      <c r="L25" s="28"/>
      <c r="O25" s="44"/>
    </row>
    <row r="26" spans="2:16" ht="51.75" customHeight="1" thickBot="1" x14ac:dyDescent="0.3">
      <c r="B26" s="107"/>
      <c r="C26" s="107"/>
      <c r="E26" s="114" t="s">
        <v>28</v>
      </c>
      <c r="F26" s="115"/>
      <c r="G26" s="116"/>
      <c r="H26" s="41">
        <v>2468</v>
      </c>
      <c r="I26" s="42">
        <f t="shared" si="0"/>
        <v>8.6293706293706296E-5</v>
      </c>
      <c r="J26" s="29"/>
      <c r="K26" s="29"/>
      <c r="L26" s="30"/>
      <c r="M26" s="25"/>
      <c r="N26" s="25"/>
    </row>
    <row r="27" spans="2:16" ht="15" customHeight="1" x14ac:dyDescent="0.25">
      <c r="K27" s="65" t="s">
        <v>37</v>
      </c>
      <c r="L27" s="65"/>
      <c r="M27" s="34"/>
      <c r="N27" s="34"/>
    </row>
    <row r="28" spans="2:16" x14ac:dyDescent="0.25">
      <c r="K28" s="66"/>
      <c r="L28" s="66"/>
      <c r="M28" s="35"/>
      <c r="N28" s="35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B31" sqref="B31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36</v>
      </c>
      <c r="C2" s="58">
        <f>+B2/B4</f>
        <v>1.9465772683032335E-3</v>
      </c>
    </row>
    <row r="3" spans="1:3" ht="22.5" x14ac:dyDescent="0.25">
      <c r="A3" s="56" t="s">
        <v>48</v>
      </c>
      <c r="B3" s="57">
        <v>18458</v>
      </c>
      <c r="C3" s="58">
        <f>+B3/B4</f>
        <v>0.99805342273169673</v>
      </c>
    </row>
    <row r="4" spans="1:3" x14ac:dyDescent="0.25">
      <c r="A4" s="59" t="s">
        <v>43</v>
      </c>
      <c r="B4" s="60">
        <f>SUM(B2:B3)</f>
        <v>18494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1.2587412587412587E-6</v>
      </c>
      <c r="C2" s="18">
        <v>20310210</v>
      </c>
      <c r="D2" s="13">
        <f>+Tablero!C15</f>
        <v>36</v>
      </c>
    </row>
    <row r="3" spans="1:4" x14ac:dyDescent="0.25">
      <c r="A3" s="14" t="s">
        <v>9</v>
      </c>
      <c r="B3" s="20">
        <f>+D3/C8</f>
        <v>6.4538461538461538E-4</v>
      </c>
      <c r="C3" s="18">
        <f>1492330+3581470</f>
        <v>5073800</v>
      </c>
      <c r="D3" s="13">
        <f>+Tablero!C16</f>
        <v>18458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1.2587412587412587E-6</v>
      </c>
    </row>
    <row r="16" spans="1:4" x14ac:dyDescent="0.25">
      <c r="A16" t="s">
        <v>36</v>
      </c>
      <c r="B16" s="20">
        <f>+Tablero!I23</f>
        <v>2.9360139860139858E-4</v>
      </c>
    </row>
    <row r="17" spans="1:2" x14ac:dyDescent="0.25">
      <c r="A17" t="s">
        <v>22</v>
      </c>
      <c r="B17" s="20">
        <f>+Tablero!I24</f>
        <v>1.6825174825174825E-4</v>
      </c>
    </row>
    <row r="18" spans="1:2" x14ac:dyDescent="0.25">
      <c r="A18" t="s">
        <v>23</v>
      </c>
      <c r="B18" s="20">
        <f>+Tablero!I25</f>
        <v>9.7237762237762238E-5</v>
      </c>
    </row>
    <row r="19" spans="1:2" x14ac:dyDescent="0.25">
      <c r="A19" t="s">
        <v>24</v>
      </c>
      <c r="B19" s="20">
        <f>+Tablero!I26</f>
        <v>8.6293706293706296E-5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efcf9931-6988-4c26-989d-90fd7d9d6177"/>
    <ds:schemaRef ds:uri="2de3127d-b50e-4c29-b846-9213acea4d8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2025-10-29T22:17:51Z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